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lder\Downloads\147-2023 - Iluminação\"/>
    </mc:Choice>
  </mc:AlternateContent>
  <bookViews>
    <workbookView xWindow="0" yWindow="0" windowWidth="28800" windowHeight="12300"/>
  </bookViews>
  <sheets>
    <sheet name="Planilha Orcamentaria" sheetId="5" r:id="rId1"/>
    <sheet name="Modelo Planilha Orcamentaria" sheetId="6" r:id="rId2"/>
  </sheets>
  <definedNames>
    <definedName name="_xlnm.Print_Area" localSheetId="1">'Modelo Planilha Orcamentaria'!$A$1:$H$55</definedName>
    <definedName name="_xlnm.Print_Area" localSheetId="0">'Planilha Orcamentaria'!$A$1:$H$36</definedName>
  </definedNames>
  <calcPr calcId="162913"/>
</workbook>
</file>

<file path=xl/calcChain.xml><?xml version="1.0" encoding="utf-8"?>
<calcChain xmlns="http://schemas.openxmlformats.org/spreadsheetml/2006/main">
  <c r="G20" i="5" l="1"/>
  <c r="H20" i="5" s="1"/>
  <c r="G16" i="5" l="1"/>
  <c r="H16" i="5" s="1"/>
  <c r="G15" i="5" l="1"/>
  <c r="H15" i="5" s="1"/>
  <c r="G14" i="5"/>
  <c r="H14" i="5" s="1"/>
  <c r="G12" i="5" l="1"/>
  <c r="H12" i="5" s="1"/>
  <c r="G13" i="5" l="1"/>
  <c r="H13" i="5" s="1"/>
  <c r="G21" i="5" l="1"/>
  <c r="H21" i="5" s="1"/>
  <c r="G19" i="5"/>
  <c r="H19" i="5" s="1"/>
  <c r="G18" i="5"/>
  <c r="H18" i="5" s="1"/>
  <c r="G17" i="5"/>
  <c r="H17" i="5" s="1"/>
  <c r="H22" i="5" l="1"/>
  <c r="G14" i="6"/>
  <c r="G15" i="6"/>
  <c r="G16" i="6"/>
  <c r="H29" i="6" l="1"/>
  <c r="H16" i="6"/>
  <c r="H18" i="6"/>
  <c r="H20" i="6"/>
  <c r="G22" i="6" l="1"/>
  <c r="H22" i="6" s="1"/>
  <c r="G21" i="6"/>
  <c r="H21" i="6" s="1"/>
  <c r="G19" i="6"/>
  <c r="H19" i="6" s="1"/>
  <c r="G17" i="6"/>
  <c r="H17" i="6" s="1"/>
  <c r="H14" i="6" l="1"/>
  <c r="H15" i="6"/>
  <c r="G23" i="6"/>
  <c r="H23" i="6" s="1"/>
  <c r="G24" i="6"/>
  <c r="H24" i="6" s="1"/>
  <c r="G25" i="6"/>
  <c r="H25" i="6" s="1"/>
  <c r="G26" i="6"/>
  <c r="H26" i="6" s="1"/>
  <c r="G27" i="6"/>
  <c r="H27" i="6" s="1"/>
  <c r="G28" i="6"/>
  <c r="H28" i="6" s="1"/>
  <c r="G30" i="6"/>
  <c r="H30" i="6" s="1"/>
  <c r="G31" i="6"/>
  <c r="H31" i="6" s="1"/>
  <c r="G32" i="6"/>
  <c r="H32" i="6" s="1"/>
  <c r="G33" i="6"/>
  <c r="H33" i="6" s="1"/>
  <c r="G41" i="6"/>
  <c r="H41" i="6" s="1"/>
  <c r="G42" i="6"/>
  <c r="H42" i="6" s="1"/>
  <c r="H43" i="6" l="1"/>
</calcChain>
</file>

<file path=xl/sharedStrings.xml><?xml version="1.0" encoding="utf-8"?>
<sst xmlns="http://schemas.openxmlformats.org/spreadsheetml/2006/main" count="152" uniqueCount="113">
  <si>
    <t>ITEM</t>
  </si>
  <si>
    <t>DESCRIÇÃO</t>
  </si>
  <si>
    <t>PLANILHA ORÇAMENTÁRIA DE CUSTOS</t>
  </si>
  <si>
    <t>CÓDIGO</t>
  </si>
  <si>
    <t>DIRETA</t>
  </si>
  <si>
    <t>INDIRETA</t>
  </si>
  <si>
    <t>(    )</t>
  </si>
  <si>
    <t>LDI</t>
  </si>
  <si>
    <t>PREÇO TOTAL</t>
  </si>
  <si>
    <t xml:space="preserve">FORMA DE EXECUÇÃO: </t>
  </si>
  <si>
    <t>PREÇO UNITÁRIO S/ LDI</t>
  </si>
  <si>
    <t>PREÇO UNITÁRIO C/ LDI</t>
  </si>
  <si>
    <t>1.1</t>
  </si>
  <si>
    <t>IIO-001</t>
  </si>
  <si>
    <t>INSTALAÇÕES INICIAIS DA OBRA</t>
  </si>
  <si>
    <t>OBR-001</t>
  </si>
  <si>
    <t>OBRAS VIÁRIAS</t>
  </si>
  <si>
    <t>DRE-001</t>
  </si>
  <si>
    <t xml:space="preserve">DRENAGEM  </t>
  </si>
  <si>
    <t>3.1</t>
  </si>
  <si>
    <t>URB-001</t>
  </si>
  <si>
    <t xml:space="preserve">URBANIZAÇÃO E OBRAS COMPLEMENTARES                          </t>
  </si>
  <si>
    <t>TOTAL GERAL DA OBRA</t>
  </si>
  <si>
    <t>Fornecimento e instalação Placa de obra 300x150 m</t>
  </si>
  <si>
    <t>por m² aplicado mecanicamente com distribuidor de betume</t>
  </si>
  <si>
    <t>Execução de rampa de acesso para portadores de necessidades especiais</t>
  </si>
  <si>
    <t>und.</t>
  </si>
  <si>
    <t>m²</t>
  </si>
  <si>
    <t>m³</t>
  </si>
  <si>
    <t>m</t>
  </si>
  <si>
    <t>unid</t>
  </si>
  <si>
    <t>m³xkm</t>
  </si>
  <si>
    <t>(  x  )</t>
  </si>
  <si>
    <t>Ricardo Faustini Poltronieri</t>
  </si>
  <si>
    <t>UNID.</t>
  </si>
  <si>
    <t>QUANT.</t>
  </si>
  <si>
    <t>Placas  indicativas de nomes das vias</t>
  </si>
  <si>
    <t>SINALIZAÇÃO</t>
  </si>
  <si>
    <t>Fornecimento de sinalização vertical (Poste de ferro e placa indicativa)</t>
  </si>
  <si>
    <t>Fornecimento de sinalização horizontal tinta base resina acrilica</t>
  </si>
  <si>
    <t>5.1</t>
  </si>
  <si>
    <t>5.2</t>
  </si>
  <si>
    <t>5.3</t>
  </si>
  <si>
    <t>Execução de pintura de ligação com aplicação de RR 2C a uma taxa de 0,60 kg</t>
  </si>
  <si>
    <t>com acabadora asfálto e transporte do matertial betuminoso para confecção da massa</t>
  </si>
  <si>
    <t>4.1</t>
  </si>
  <si>
    <t>Execução de capa asfáltica em CBUQ com espessura média de 5,0 cm aplicado</t>
  </si>
  <si>
    <t>Transporte de massa asfáltica CBUQ - DMT  de 85 km ( Corrego Danta - Bom Despacho)</t>
  </si>
  <si>
    <t>PAVIMENTAÇÃO DAS RUAS, CAPITÃO BAIA, ZECA PEREIRA, PEDRO PIRES E PEDRO GONTIJO. Execução de asfalto sobre base poliédrica.</t>
  </si>
  <si>
    <t>Limpeza das vias com excução de capina manual e retirada de entulho</t>
  </si>
  <si>
    <t>REGIÃO/MÊS DE REFERÊNCIA:                   Região Central - fevereiro 2013</t>
  </si>
  <si>
    <t>PRAZO DE EXECUÇÃO:                                            02 Meses</t>
  </si>
  <si>
    <t xml:space="preserve">PREFEITURA:                                       Prefeitura Municipal de Córrego Danta </t>
  </si>
  <si>
    <t>FOLHA Nº:            01/01</t>
  </si>
  <si>
    <t>DATA:                05/06/213</t>
  </si>
  <si>
    <t>LOCAL:                                                          Varios logradouros públicos</t>
  </si>
  <si>
    <t>Reginaldo Saturnino Cardoso</t>
  </si>
  <si>
    <t>Prefeito Municipal de Córrego Danta</t>
  </si>
  <si>
    <t>Engenheiro Civil - CREA 78.407 D/MG</t>
  </si>
  <si>
    <r>
      <t xml:space="preserve">PLANILHA ORÇAMENTÁRIA DE CUSTOS </t>
    </r>
    <r>
      <rPr>
        <b/>
        <sz val="14"/>
        <rFont val="Arial"/>
        <family val="2"/>
      </rPr>
      <t xml:space="preserve"> </t>
    </r>
  </si>
  <si>
    <t>2.10</t>
  </si>
  <si>
    <t>2.11</t>
  </si>
  <si>
    <t>2.12</t>
  </si>
  <si>
    <t>2.13</t>
  </si>
  <si>
    <t>OBRA:                         Pavimentação Asfáltica em CBUQ sobre base cascalhada e base poliédrica</t>
  </si>
  <si>
    <t xml:space="preserve"> Córrego Danta - MG</t>
  </si>
  <si>
    <t>IIO-PLA-005</t>
  </si>
  <si>
    <t>PRE-DES-005</t>
  </si>
  <si>
    <t>OBR-VIA-165</t>
  </si>
  <si>
    <t>OBR-VIA-180</t>
  </si>
  <si>
    <t>OBR-VIA-405</t>
  </si>
  <si>
    <t>DRE-SAR-015</t>
  </si>
  <si>
    <t>URB-RAM-005</t>
  </si>
  <si>
    <t>Execução de sarjeta em concreto , com largura de 40cm esp. 5,0 cm.</t>
  </si>
  <si>
    <t>Orçamento</t>
  </si>
  <si>
    <t xml:space="preserve"> </t>
  </si>
  <si>
    <t>( X )</t>
  </si>
  <si>
    <t>VALOR TOTAL DA OBRA</t>
  </si>
  <si>
    <t>Carimbo e assinatura do engenheiro responsável técnico pela elaboração da planilha</t>
  </si>
  <si>
    <t>CREA</t>
  </si>
  <si>
    <t>Carimbo e assinatura do prefeito</t>
  </si>
  <si>
    <t>PREFEITURA:PREFEITURA MUNICIPAL DE ESTRELA DO INDAIÁ/MG</t>
  </si>
  <si>
    <t>FOLHA: 01</t>
  </si>
  <si>
    <t>Wesley Daniel Ribeiro Araújo</t>
  </si>
  <si>
    <t>PRAZO DE EXECUÇÃO:                   3 MESES       -          ISSQN = 3%</t>
  </si>
  <si>
    <t>LOCAL: SEDE DO  MUNICÍPIO DE ESTRELA DO INDAIÁ/MG</t>
  </si>
  <si>
    <t>REGIÃO/MÊS DE REFERÊNCIA: COTAÇÃO MERCADO LOCAL</t>
  </si>
  <si>
    <t>Luminária PÚBLICA LED em atendimento a tipologia luminotécnica TL-A 60W</t>
  </si>
  <si>
    <t>COTAÇÃO MERCADO</t>
  </si>
  <si>
    <t>PEÇAS</t>
  </si>
  <si>
    <t>Luminária PÚBLICA LED em atendimento a tipologia luminotécnica TL-B      100W</t>
  </si>
  <si>
    <t>Luminária PÚBLICA LED em atendimento a tipologia luminotécnica TL-C      150W</t>
  </si>
  <si>
    <t>Instalação de luminária LED, compreendendo a instalação de nova  fiação,  de  novos  conectores  e  remoção  dos  ativos  de iluminação pública antigos.</t>
  </si>
  <si>
    <t>Instalação de luminária LED e braço para iluminação pública, compreendendo   a   instalação   de   nova   fiação,   de   novos conectores   e  remoção   dos   ativos  de   iluminação   pública antigos.</t>
  </si>
  <si>
    <t>Relé fotoeletrônico, conforme especificações do projeto básico.</t>
  </si>
  <si>
    <t>Braço de iluminação pública de 3m, conforme especificações do projeto básico (inclusa remoção do braço existente).</t>
  </si>
  <si>
    <t>Braço de iluminação pública de 1,5m, conforme especificações do projeto básico (inclusa remoção do braço existente).</t>
  </si>
  <si>
    <t>Conector  para  iluminação  pública  em  RDA,  tipo  perfurante para rede isolada ou nua.</t>
  </si>
  <si>
    <t>Cinta  para  poste  circular,  galvanizada  a  fogo,  250mm,  com três parafusos tipo francês M16x75mm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</si>
  <si>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</si>
  <si>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</si>
  <si>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</si>
  <si>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</si>
  <si>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</si>
  <si>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</si>
  <si>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</si>
  <si>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</si>
  <si>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</si>
  <si>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SUBSTITUIÇÃO DE LUMINÁRIA VAPOR MERCÚRIO/SÓDIO PARA LUMINÁRIAS LED</t>
  </si>
  <si>
    <t>Engenheiro Eletricista: José Celso Alves Melgaço</t>
  </si>
  <si>
    <t>126671/D/MG</t>
  </si>
  <si>
    <r>
      <t xml:space="preserve">OBRA: </t>
    </r>
    <r>
      <rPr>
        <b/>
        <sz val="8"/>
        <rFont val="Arial"/>
        <family val="2"/>
      </rPr>
      <t>SUBSTITUIÇÃO DE LUMINÁRIA VAPOR MERCÚRIO/SÓDIO PARA LUMINÁRIAS LED, BRAÇOS METÁLICOS E ACESSÓRIOS</t>
    </r>
  </si>
  <si>
    <t>DATA: 16 DE OUTUBRO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</si>
</sst>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5" fillId="0" borderId="0" xfId="0" applyFont="1"/>
    <xf numFmtId="10" fontId="3" fillId="0" borderId="17" xfId="1" applyNumberFormat="1" applyFont="1" applyFill="1" applyBorder="1" applyAlignment="1">
      <alignment horizontal="center" vertical="center"/>
    </xf>
    <xf numFmtId="4" fontId="5" fillId="0" borderId="0" xfId="0" applyNumberFormat="1" applyFont="1"/>
    <xf numFmtId="4" fontId="7" fillId="0" borderId="16" xfId="0" applyNumberFormat="1" applyFont="1" applyBorder="1" applyAlignment="1">
      <alignment horizontal="center" vertical="center" wrapText="1"/>
    </xf>
    <xf numFmtId="164" fontId="0" fillId="0" borderId="0" xfId="2" applyFont="1" applyBorder="1" applyAlignment="1">
      <alignment vertical="center"/>
    </xf>
    <xf numFmtId="43" fontId="0" fillId="0" borderId="0" xfId="0" applyNumberFormat="1"/>
    <xf numFmtId="4" fontId="0" fillId="0" borderId="0" xfId="0" applyNumberFormat="1"/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2" fontId="2" fillId="2" borderId="8" xfId="2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2" fontId="2" fillId="2" borderId="12" xfId="2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2" fillId="2" borderId="8" xfId="2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2" fontId="2" fillId="2" borderId="10" xfId="2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" fillId="2" borderId="0" xfId="0" applyFont="1" applyFill="1"/>
    <xf numFmtId="0" fontId="5" fillId="2" borderId="0" xfId="0" applyFont="1" applyFill="1"/>
    <xf numFmtId="4" fontId="5" fillId="2" borderId="0" xfId="0" applyNumberFormat="1" applyFont="1" applyFill="1"/>
    <xf numFmtId="4" fontId="1" fillId="2" borderId="0" xfId="0" applyNumberFormat="1" applyFont="1" applyFill="1"/>
    <xf numFmtId="4" fontId="2" fillId="2" borderId="19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2" fillId="2" borderId="19" xfId="0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0" fontId="3" fillId="2" borderId="17" xfId="1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4" fontId="3" fillId="3" borderId="19" xfId="0" applyNumberFormat="1" applyFont="1" applyFill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2" fillId="2" borderId="1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3" fillId="2" borderId="39" xfId="0" applyFont="1" applyFill="1" applyBorder="1" applyAlignment="1">
      <alignment horizontal="left" vertical="top"/>
    </xf>
    <xf numFmtId="0" fontId="3" fillId="2" borderId="40" xfId="0" applyFont="1" applyFill="1" applyBorder="1" applyAlignment="1">
      <alignment horizontal="left" vertical="top"/>
    </xf>
    <xf numFmtId="0" fontId="3" fillId="2" borderId="41" xfId="0" applyFont="1" applyFill="1" applyBorder="1" applyAlignment="1">
      <alignment horizontal="left" vertical="top"/>
    </xf>
    <xf numFmtId="0" fontId="3" fillId="2" borderId="28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29" xfId="0" applyFont="1" applyFill="1" applyBorder="1" applyAlignment="1">
      <alignment horizontal="left" vertical="top"/>
    </xf>
    <xf numFmtId="0" fontId="3" fillId="2" borderId="3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3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2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39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2</xdr:row>
          <xdr:rowOff>76200</xdr:rowOff>
        </xdr:from>
        <xdr:to>
          <xdr:col>2</xdr:col>
          <xdr:colOff>47625</xdr:colOff>
          <xdr:row>2</xdr:row>
          <xdr:rowOff>695325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</xdr:row>
      <xdr:rowOff>0</xdr:rowOff>
    </xdr:from>
    <xdr:to>
      <xdr:col>2</xdr:col>
      <xdr:colOff>3071813</xdr:colOff>
      <xdr:row>2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214313"/>
          <a:ext cx="42306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Governo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Superintendência de Projetos da SUBSEAM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Diretoria Técnica de Projetos</a:t>
          </a:r>
        </a:p>
      </xdr:txBody>
    </xdr:sp>
    <xdr:clientData/>
  </xdr:twoCellAnchor>
  <xdr:twoCellAnchor>
    <xdr:from>
      <xdr:col>2</xdr:col>
      <xdr:colOff>158750</xdr:colOff>
      <xdr:row>2</xdr:row>
      <xdr:rowOff>152399</xdr:rowOff>
    </xdr:from>
    <xdr:to>
      <xdr:col>4</xdr:col>
      <xdr:colOff>119061</xdr:colOff>
      <xdr:row>2</xdr:row>
      <xdr:rowOff>841374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317625" y="366712"/>
          <a:ext cx="4286249" cy="68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pt-BR" sz="1100" b="0" i="0" baseline="0">
              <a:effectLst/>
              <a:latin typeface="+mn-lt"/>
              <a:ea typeface="+mn-ea"/>
              <a:cs typeface="+mn-cs"/>
            </a:rPr>
            <a:t>ESTADO DE MINAS GERAIS</a:t>
          </a:r>
          <a:endParaRPr lang="pt-BR">
            <a:effectLst/>
          </a:endParaRPr>
        </a:p>
        <a:p>
          <a:pPr rtl="0"/>
          <a:r>
            <a:rPr lang="pt-BR" sz="1100" b="1" i="0" baseline="0">
              <a:effectLst/>
              <a:latin typeface="+mn-lt"/>
              <a:ea typeface="+mn-ea"/>
              <a:cs typeface="+mn-cs"/>
            </a:rPr>
            <a:t>Secretaria de Estado de Governo</a:t>
          </a:r>
          <a:endParaRPr lang="pt-BR">
            <a:effectLst/>
          </a:endParaRPr>
        </a:p>
        <a:p>
          <a:pPr rtl="0"/>
          <a:r>
            <a:rPr lang="pt-BR" sz="1100" b="0" i="0" baseline="0">
              <a:effectLst/>
              <a:latin typeface="+mn-lt"/>
              <a:ea typeface="+mn-ea"/>
              <a:cs typeface="+mn-cs"/>
            </a:rPr>
            <a:t>Superintendência de Projetos da SUBSEAM</a:t>
          </a:r>
          <a:endParaRPr lang="pt-BR">
            <a:effectLst/>
          </a:endParaRPr>
        </a:p>
        <a:p>
          <a:pPr rtl="0"/>
          <a:r>
            <a:rPr lang="pt-BR" sz="1100" b="0" i="0" baseline="0">
              <a:effectLst/>
              <a:latin typeface="+mn-lt"/>
              <a:ea typeface="+mn-ea"/>
              <a:cs typeface="+mn-cs"/>
            </a:rPr>
            <a:t>Diretoria Técnica de Projetos</a:t>
          </a:r>
          <a:endParaRPr lang="pt-BR">
            <a:effectLst/>
          </a:endParaRPr>
        </a:p>
      </xdr:txBody>
    </xdr:sp>
    <xdr:clientData/>
  </xdr:twoCellAnchor>
  <xdr:twoCellAnchor>
    <xdr:from>
      <xdr:col>0</xdr:col>
      <xdr:colOff>9525</xdr:colOff>
      <xdr:row>29</xdr:row>
      <xdr:rowOff>171449</xdr:rowOff>
    </xdr:from>
    <xdr:to>
      <xdr:col>7</xdr:col>
      <xdr:colOff>781050</xdr:colOff>
      <xdr:row>37</xdr:row>
      <xdr:rowOff>7936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25" y="11563349"/>
          <a:ext cx="8461375" cy="700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endParaRPr lang="pt-BR" sz="8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56</xdr:row>
      <xdr:rowOff>17859</xdr:rowOff>
    </xdr:from>
    <xdr:to>
      <xdr:col>4</xdr:col>
      <xdr:colOff>19050</xdr:colOff>
      <xdr:row>56</xdr:row>
      <xdr:rowOff>17859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191358" y="66675"/>
          <a:ext cx="4564673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Transportes e Obras Públicas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Superintendência de Projetos e Custos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Custos</a:t>
          </a:r>
        </a:p>
      </xdr:txBody>
    </xdr:sp>
    <xdr:clientData/>
  </xdr:twoCellAnchor>
  <xdr:twoCellAnchor>
    <xdr:from>
      <xdr:col>0</xdr:col>
      <xdr:colOff>47625</xdr:colOff>
      <xdr:row>56</xdr:row>
      <xdr:rowOff>15478</xdr:rowOff>
    </xdr:from>
    <xdr:to>
      <xdr:col>8</xdr:col>
      <xdr:colOff>0</xdr:colOff>
      <xdr:row>56</xdr:row>
      <xdr:rowOff>15478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7625" y="10532452"/>
          <a:ext cx="8524875" cy="56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Transportes e Obras Públicas  - SETOP - MG</a:t>
          </a: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Internet: www.transportes.mg.gov.br / E-mail: dco@transportes.mg.gov.br</a:t>
          </a: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Fone Geral: (31) 3239-0999 - Fax: (31) 3239-0899</a:t>
          </a: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Sede: Rua Manaus, nº 467 - Bairro Santa Efigênia - CEP 30150-350 - Belo Horizonte - MG</a:t>
          </a:r>
        </a:p>
      </xdr:txBody>
    </xdr:sp>
    <xdr:clientData/>
  </xdr:twoCellAnchor>
  <xdr:twoCellAnchor>
    <xdr:from>
      <xdr:col>2</xdr:col>
      <xdr:colOff>114300</xdr:colOff>
      <xdr:row>57</xdr:row>
      <xdr:rowOff>1191</xdr:rowOff>
    </xdr:from>
    <xdr:to>
      <xdr:col>4</xdr:col>
      <xdr:colOff>19050</xdr:colOff>
      <xdr:row>57</xdr:row>
      <xdr:rowOff>1191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191358" y="11394098"/>
          <a:ext cx="4564673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Transportes e Obras Públicas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Superintendência de Projetos e Custos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Custos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"/>
  <sheetViews>
    <sheetView showGridLines="0" showZeros="0" tabSelected="1" view="pageBreakPreview" zoomScaleSheetLayoutView="100" workbookViewId="0">
      <selection activeCell="E7" sqref="E7:H7"/>
    </sheetView>
  </sheetViews>
  <sheetFormatPr defaultColWidth="9.140625" defaultRowHeight="12.75" x14ac:dyDescent="0.2"/>
  <cols>
    <col min="1" max="1" width="6.7109375" style="13" customWidth="1"/>
    <col min="2" max="2" width="8.85546875" style="13" customWidth="1"/>
    <col min="3" max="3" width="58.7109375" style="13" customWidth="1"/>
    <col min="4" max="4" width="7.28515625" style="13" customWidth="1"/>
    <col min="5" max="5" width="8.7109375" style="13" customWidth="1"/>
    <col min="6" max="6" width="9.7109375" style="13" customWidth="1"/>
    <col min="7" max="7" width="8.140625" style="13" customWidth="1"/>
    <col min="8" max="8" width="12.140625" style="13" customWidth="1"/>
    <col min="9" max="16384" width="9.140625" style="13"/>
  </cols>
  <sheetData>
    <row r="1" spans="1:8" ht="0.75" customHeight="1" thickBot="1" x14ac:dyDescent="0.25">
      <c r="A1" s="75"/>
      <c r="B1" s="75"/>
      <c r="C1" s="74"/>
      <c r="D1" s="74"/>
      <c r="E1" s="74"/>
      <c r="F1" s="74"/>
      <c r="G1" s="74"/>
      <c r="H1" s="74"/>
    </row>
    <row r="2" spans="1:8" ht="16.5" thickBot="1" x14ac:dyDescent="0.3">
      <c r="A2" s="85"/>
      <c r="B2" s="86"/>
      <c r="C2" s="86"/>
      <c r="D2" s="86"/>
      <c r="E2" s="86"/>
      <c r="F2" s="86"/>
      <c r="G2" s="86"/>
      <c r="H2" s="87"/>
    </row>
    <row r="3" spans="1:8" ht="62.45" customHeight="1" thickBot="1" x14ac:dyDescent="0.25">
      <c r="A3" s="104"/>
      <c r="B3" s="104"/>
      <c r="C3" s="104"/>
      <c r="D3" s="104"/>
      <c r="E3" s="104"/>
      <c r="F3" s="104"/>
      <c r="G3" s="104"/>
      <c r="H3" s="104"/>
    </row>
    <row r="4" spans="1:8" ht="18" customHeight="1" thickBot="1" x14ac:dyDescent="0.25">
      <c r="A4" s="79" t="s">
        <v>2</v>
      </c>
      <c r="B4" s="80"/>
      <c r="C4" s="80"/>
      <c r="D4" s="80"/>
      <c r="E4" s="80"/>
      <c r="F4" s="80"/>
      <c r="G4" s="80"/>
      <c r="H4" s="81"/>
    </row>
    <row r="5" spans="1:8" ht="20.100000000000001" customHeight="1" x14ac:dyDescent="0.2">
      <c r="A5" s="88" t="s">
        <v>81</v>
      </c>
      <c r="B5" s="89"/>
      <c r="C5" s="89"/>
      <c r="D5" s="89"/>
      <c r="E5" s="90"/>
      <c r="F5" s="82" t="s">
        <v>82</v>
      </c>
      <c r="G5" s="83"/>
      <c r="H5" s="84"/>
    </row>
    <row r="6" spans="1:8" ht="19.5" customHeight="1" x14ac:dyDescent="0.2">
      <c r="A6" s="91" t="s">
        <v>111</v>
      </c>
      <c r="B6" s="92"/>
      <c r="C6" s="92"/>
      <c r="D6" s="92"/>
      <c r="E6" s="93"/>
      <c r="F6" s="97" t="s">
        <v>112</v>
      </c>
      <c r="G6" s="98"/>
      <c r="H6" s="99"/>
    </row>
    <row r="7" spans="1:8" ht="30" customHeight="1" x14ac:dyDescent="0.2">
      <c r="A7" s="76" t="s">
        <v>85</v>
      </c>
      <c r="B7" s="77"/>
      <c r="C7" s="77"/>
      <c r="D7" s="78"/>
      <c r="E7" s="94" t="s">
        <v>9</v>
      </c>
      <c r="F7" s="95"/>
      <c r="G7" s="95"/>
      <c r="H7" s="96"/>
    </row>
    <row r="8" spans="1:8" ht="20.100000000000001" customHeight="1" x14ac:dyDescent="0.2">
      <c r="A8" s="105" t="s">
        <v>86</v>
      </c>
      <c r="B8" s="95"/>
      <c r="C8" s="95"/>
      <c r="D8" s="106"/>
      <c r="E8" s="109" t="s">
        <v>6</v>
      </c>
      <c r="F8" s="107" t="s">
        <v>4</v>
      </c>
      <c r="G8" s="65" t="s">
        <v>76</v>
      </c>
      <c r="H8" s="58" t="s">
        <v>5</v>
      </c>
    </row>
    <row r="9" spans="1:8" ht="16.5" customHeight="1" thickBot="1" x14ac:dyDescent="0.25">
      <c r="A9" s="112" t="s">
        <v>84</v>
      </c>
      <c r="B9" s="113"/>
      <c r="C9" s="113"/>
      <c r="D9" s="114"/>
      <c r="E9" s="110"/>
      <c r="F9" s="108"/>
      <c r="G9" s="59" t="s">
        <v>7</v>
      </c>
      <c r="H9" s="60">
        <v>0.19600000000000001</v>
      </c>
    </row>
    <row r="10" spans="1:8" ht="51" x14ac:dyDescent="0.2">
      <c r="A10" s="61" t="s">
        <v>0</v>
      </c>
      <c r="B10" s="62" t="s">
        <v>3</v>
      </c>
      <c r="C10" s="62" t="s">
        <v>1</v>
      </c>
      <c r="D10" s="62" t="s">
        <v>26</v>
      </c>
      <c r="E10" s="62" t="s">
        <v>35</v>
      </c>
      <c r="F10" s="63" t="s">
        <v>10</v>
      </c>
      <c r="G10" s="63" t="s">
        <v>11</v>
      </c>
      <c r="H10" s="64" t="s">
        <v>8</v>
      </c>
    </row>
    <row r="11" spans="1:8" ht="26.45" customHeight="1" x14ac:dyDescent="0.2">
      <c r="A11" s="66">
        <v>1</v>
      </c>
      <c r="B11" s="67"/>
      <c r="C11" s="68" t="s">
        <v>108</v>
      </c>
      <c r="D11" s="69"/>
      <c r="E11" s="69" t="s">
        <v>75</v>
      </c>
      <c r="F11" s="69"/>
      <c r="G11" s="69"/>
      <c r="H11" s="69"/>
    </row>
    <row r="12" spans="1:8" s="54" customFormat="1" ht="21" customHeight="1" x14ac:dyDescent="0.2">
      <c r="A12" s="55" t="s">
        <v>12</v>
      </c>
      <c r="B12" s="55" t="s">
        <v>88</v>
      </c>
      <c r="C12" s="55" t="s">
        <v>87</v>
      </c>
      <c r="D12" s="52" t="s">
        <v>89</v>
      </c>
      <c r="E12" s="73">
        <v>318</v>
      </c>
      <c r="F12" s="52">
        <v>713.04</v>
      </c>
      <c r="G12" s="52">
        <f>F12+(F12*$H$9)</f>
        <v>852.79584</v>
      </c>
      <c r="H12" s="52">
        <f t="shared" ref="H12" si="0">SUM(G12*E12)</f>
        <v>271189.07711999997</v>
      </c>
    </row>
    <row r="13" spans="1:8" s="54" customFormat="1" ht="19.5" customHeight="1" x14ac:dyDescent="0.2">
      <c r="A13" s="55" t="s">
        <v>99</v>
      </c>
      <c r="B13" s="55" t="s">
        <v>88</v>
      </c>
      <c r="C13" s="55" t="s">
        <v>90</v>
      </c>
      <c r="D13" s="52" t="s">
        <v>89</v>
      </c>
      <c r="E13" s="73">
        <v>172</v>
      </c>
      <c r="F13" s="52">
        <v>837.5</v>
      </c>
      <c r="G13" s="52">
        <f>F13+(F13*$H$9)</f>
        <v>1001.65</v>
      </c>
      <c r="H13" s="52">
        <f t="shared" ref="H13:H15" si="1">SUM(G13*E13)</f>
        <v>172283.8</v>
      </c>
    </row>
    <row r="14" spans="1:8" s="54" customFormat="1" ht="21.95" customHeight="1" x14ac:dyDescent="0.2">
      <c r="A14" s="55" t="s">
        <v>100</v>
      </c>
      <c r="B14" s="55" t="s">
        <v>88</v>
      </c>
      <c r="C14" s="55" t="s">
        <v>91</v>
      </c>
      <c r="D14" s="52" t="s">
        <v>89</v>
      </c>
      <c r="E14" s="73">
        <v>2</v>
      </c>
      <c r="F14" s="52">
        <v>968.82</v>
      </c>
      <c r="G14" s="52">
        <f>F14+(F14*$H$9)</f>
        <v>1158.7087200000001</v>
      </c>
      <c r="H14" s="52">
        <f t="shared" si="1"/>
        <v>2317.4174400000002</v>
      </c>
    </row>
    <row r="15" spans="1:8" s="54" customFormat="1" ht="28.5" customHeight="1" x14ac:dyDescent="0.2">
      <c r="A15" s="55" t="s">
        <v>101</v>
      </c>
      <c r="B15" s="55" t="s">
        <v>88</v>
      </c>
      <c r="C15" s="55" t="s">
        <v>92</v>
      </c>
      <c r="D15" s="52" t="s">
        <v>89</v>
      </c>
      <c r="E15" s="73">
        <v>183</v>
      </c>
      <c r="F15" s="52">
        <v>185.83</v>
      </c>
      <c r="G15" s="52">
        <f t="shared" ref="G15" si="2">F15+(F15*$H$9)</f>
        <v>222.25268000000003</v>
      </c>
      <c r="H15" s="52">
        <f t="shared" si="1"/>
        <v>40672.240440000001</v>
      </c>
    </row>
    <row r="16" spans="1:8" s="54" customFormat="1" ht="29.1" customHeight="1" x14ac:dyDescent="0.2">
      <c r="A16" s="55" t="s">
        <v>102</v>
      </c>
      <c r="B16" s="55" t="s">
        <v>88</v>
      </c>
      <c r="C16" s="55" t="s">
        <v>93</v>
      </c>
      <c r="D16" s="52" t="s">
        <v>89</v>
      </c>
      <c r="E16" s="73">
        <v>309</v>
      </c>
      <c r="F16" s="52">
        <v>211.96</v>
      </c>
      <c r="G16" s="52">
        <f>F16+(F16*$H$9)</f>
        <v>253.50416000000001</v>
      </c>
      <c r="H16" s="52">
        <f t="shared" ref="H16" si="3">SUM(G16*E16)</f>
        <v>78332.785440000007</v>
      </c>
    </row>
    <row r="17" spans="1:8" s="54" customFormat="1" ht="24.6" customHeight="1" x14ac:dyDescent="0.2">
      <c r="A17" s="55" t="s">
        <v>103</v>
      </c>
      <c r="B17" s="55" t="s">
        <v>88</v>
      </c>
      <c r="C17" s="55" t="s">
        <v>94</v>
      </c>
      <c r="D17" s="52" t="s">
        <v>89</v>
      </c>
      <c r="E17" s="73">
        <v>492</v>
      </c>
      <c r="F17" s="52">
        <v>27.5</v>
      </c>
      <c r="G17" s="52">
        <f>F17+(F17*$H$9)</f>
        <v>32.89</v>
      </c>
      <c r="H17" s="52">
        <f t="shared" ref="H17:H18" si="4">SUM(G17*E17)</f>
        <v>16181.880000000001</v>
      </c>
    </row>
    <row r="18" spans="1:8" s="54" customFormat="1" ht="30.95" customHeight="1" x14ac:dyDescent="0.2">
      <c r="A18" s="55" t="s">
        <v>104</v>
      </c>
      <c r="B18" s="55" t="s">
        <v>88</v>
      </c>
      <c r="C18" s="55" t="s">
        <v>95</v>
      </c>
      <c r="D18" s="52" t="s">
        <v>89</v>
      </c>
      <c r="E18" s="73">
        <v>279</v>
      </c>
      <c r="F18" s="52">
        <v>284.58</v>
      </c>
      <c r="G18" s="52">
        <f t="shared" ref="G18" si="5">F18+(F18*$H$9)</f>
        <v>340.35767999999996</v>
      </c>
      <c r="H18" s="52">
        <f t="shared" si="4"/>
        <v>94959.792719999983</v>
      </c>
    </row>
    <row r="19" spans="1:8" s="54" customFormat="1" ht="25.5" customHeight="1" x14ac:dyDescent="0.2">
      <c r="A19" s="55" t="s">
        <v>105</v>
      </c>
      <c r="B19" s="55" t="s">
        <v>88</v>
      </c>
      <c r="C19" s="55" t="s">
        <v>96</v>
      </c>
      <c r="D19" s="52" t="s">
        <v>89</v>
      </c>
      <c r="E19" s="73">
        <v>30</v>
      </c>
      <c r="F19" s="52">
        <v>162.57</v>
      </c>
      <c r="G19" s="52">
        <f>F19+(F19*$H$9)</f>
        <v>194.43371999999999</v>
      </c>
      <c r="H19" s="52">
        <f t="shared" ref="H19" si="6">SUM(G19*E19)</f>
        <v>5833.0115999999998</v>
      </c>
    </row>
    <row r="20" spans="1:8" s="54" customFormat="1" ht="21.6" customHeight="1" x14ac:dyDescent="0.2">
      <c r="A20" s="55" t="s">
        <v>106</v>
      </c>
      <c r="B20" s="55" t="s">
        <v>88</v>
      </c>
      <c r="C20" s="55" t="s">
        <v>97</v>
      </c>
      <c r="D20" s="52" t="s">
        <v>89</v>
      </c>
      <c r="E20" s="73">
        <v>1476</v>
      </c>
      <c r="F20" s="52">
        <v>9.42</v>
      </c>
      <c r="G20" s="52">
        <f t="shared" ref="G20" si="7">F20+(F20*$H$9)</f>
        <v>11.26632</v>
      </c>
      <c r="H20" s="52">
        <f t="shared" ref="H20" si="8">SUM(G20*E20)</f>
        <v>16629.088319999999</v>
      </c>
    </row>
    <row r="21" spans="1:8" s="54" customFormat="1" ht="29.1" customHeight="1" x14ac:dyDescent="0.2">
      <c r="A21" s="55" t="s">
        <v>107</v>
      </c>
      <c r="B21" s="55" t="s">
        <v>88</v>
      </c>
      <c r="C21" s="55" t="s">
        <v>98</v>
      </c>
      <c r="D21" s="52" t="s">
        <v>89</v>
      </c>
      <c r="E21" s="73">
        <v>309</v>
      </c>
      <c r="F21" s="52">
        <v>65.87</v>
      </c>
      <c r="G21" s="52">
        <f t="shared" ref="G21" si="9">F21+(F21*$H$9)</f>
        <v>78.78052000000001</v>
      </c>
      <c r="H21" s="52">
        <f t="shared" ref="H21" si="10">SUM(G21*E21)</f>
        <v>24343.180680000001</v>
      </c>
    </row>
    <row r="22" spans="1:8" s="54" customFormat="1" ht="22.5" customHeight="1" x14ac:dyDescent="0.2">
      <c r="A22" s="55"/>
      <c r="B22" s="56"/>
      <c r="C22" s="57" t="s">
        <v>77</v>
      </c>
      <c r="D22" s="52"/>
      <c r="E22" s="52"/>
      <c r="F22" s="52"/>
      <c r="G22" s="52"/>
      <c r="H22" s="53">
        <f>SUM(H12:H21)</f>
        <v>722742.27375999989</v>
      </c>
    </row>
    <row r="23" spans="1:8" s="54" customFormat="1" ht="53.1" customHeight="1" x14ac:dyDescent="0.2">
      <c r="A23" s="70"/>
      <c r="B23" s="116" t="s">
        <v>109</v>
      </c>
      <c r="C23" s="116"/>
      <c r="D23" s="70"/>
      <c r="E23" s="117" t="s">
        <v>110</v>
      </c>
      <c r="F23" s="117"/>
      <c r="G23" s="71"/>
      <c r="H23" s="70"/>
    </row>
    <row r="24" spans="1:8" s="54" customFormat="1" ht="15" customHeight="1" x14ac:dyDescent="0.2">
      <c r="A24" s="6"/>
      <c r="B24" s="111" t="s">
        <v>78</v>
      </c>
      <c r="C24" s="111"/>
      <c r="D24" s="6"/>
      <c r="E24" s="115" t="s">
        <v>79</v>
      </c>
      <c r="F24" s="115"/>
      <c r="G24" s="9"/>
      <c r="H24" s="6"/>
    </row>
    <row r="25" spans="1:8" s="54" customFormat="1" ht="14.25" customHeight="1" x14ac:dyDescent="0.2">
      <c r="A25" s="72"/>
      <c r="B25" s="72"/>
      <c r="C25" s="72"/>
      <c r="D25" s="72"/>
      <c r="E25" s="72"/>
      <c r="F25" s="72"/>
      <c r="G25" s="72"/>
      <c r="H25" s="72"/>
    </row>
    <row r="26" spans="1:8" ht="11.25" customHeight="1" x14ac:dyDescent="0.2">
      <c r="A26" s="72"/>
      <c r="B26" s="72"/>
      <c r="C26" s="72"/>
      <c r="D26" s="72"/>
      <c r="E26" s="72"/>
      <c r="F26" s="72"/>
      <c r="G26" s="72"/>
      <c r="H26" s="72"/>
    </row>
    <row r="27" spans="1:8" ht="11.25" customHeight="1" x14ac:dyDescent="0.2">
      <c r="A27" s="70"/>
      <c r="B27" s="100" t="s">
        <v>83</v>
      </c>
      <c r="C27" s="100"/>
      <c r="D27" s="70"/>
      <c r="E27" s="101"/>
      <c r="F27" s="101"/>
      <c r="G27" s="71"/>
      <c r="H27" s="70"/>
    </row>
    <row r="28" spans="1:8" ht="19.5" customHeight="1" x14ac:dyDescent="0.2">
      <c r="A28" s="6"/>
      <c r="B28" s="102" t="s">
        <v>80</v>
      </c>
      <c r="C28" s="102"/>
      <c r="D28" s="6"/>
      <c r="E28" s="103"/>
      <c r="F28" s="103"/>
      <c r="G28" s="9"/>
      <c r="H28" s="6"/>
    </row>
    <row r="29" spans="1:8" ht="9" customHeight="1" x14ac:dyDescent="0.2">
      <c r="A29" s="6"/>
      <c r="B29" s="9"/>
      <c r="C29" s="9"/>
      <c r="D29" s="6"/>
      <c r="E29" s="9"/>
      <c r="F29" s="9"/>
      <c r="G29" s="9"/>
      <c r="H29" s="6"/>
    </row>
    <row r="30" spans="1:8" ht="24.75" customHeight="1" x14ac:dyDescent="0.2">
      <c r="A30" s="72"/>
      <c r="B30" s="72"/>
      <c r="C30" s="72"/>
      <c r="D30" s="72"/>
      <c r="E30" s="72"/>
      <c r="F30" s="72"/>
      <c r="G30" s="72"/>
      <c r="H30" s="72"/>
    </row>
    <row r="31" spans="1:8" ht="9.75" hidden="1" customHeight="1" x14ac:dyDescent="0.2">
      <c r="A31"/>
      <c r="B31"/>
      <c r="C31"/>
      <c r="D31"/>
      <c r="E31"/>
      <c r="F31"/>
      <c r="G31"/>
      <c r="H31"/>
    </row>
    <row r="32" spans="1:8" ht="2.25" hidden="1" customHeight="1" x14ac:dyDescent="0.2">
      <c r="A32"/>
      <c r="B32"/>
      <c r="C32"/>
      <c r="D32"/>
      <c r="E32"/>
      <c r="F32"/>
      <c r="G32"/>
      <c r="H32"/>
    </row>
    <row r="33" ht="12" hidden="1" customHeight="1" x14ac:dyDescent="0.2"/>
    <row r="34" ht="14.1" customHeight="1" x14ac:dyDescent="0.2"/>
    <row r="35" ht="4.5" customHeight="1" x14ac:dyDescent="0.2"/>
  </sheetData>
  <mergeCells count="23">
    <mergeCell ref="B27:C27"/>
    <mergeCell ref="E27:F27"/>
    <mergeCell ref="B28:C28"/>
    <mergeCell ref="E28:F28"/>
    <mergeCell ref="A3:H3"/>
    <mergeCell ref="A8:D8"/>
    <mergeCell ref="F8:F9"/>
    <mergeCell ref="E8:E9"/>
    <mergeCell ref="B24:C24"/>
    <mergeCell ref="A9:D9"/>
    <mergeCell ref="E24:F24"/>
    <mergeCell ref="B23:C23"/>
    <mergeCell ref="E23:F23"/>
    <mergeCell ref="C1:H1"/>
    <mergeCell ref="A1:B1"/>
    <mergeCell ref="A7:D7"/>
    <mergeCell ref="A4:H4"/>
    <mergeCell ref="F5:H5"/>
    <mergeCell ref="A2:H2"/>
    <mergeCell ref="A5:E5"/>
    <mergeCell ref="A6:E6"/>
    <mergeCell ref="E7:H7"/>
    <mergeCell ref="F6:H6"/>
  </mergeCells>
  <phoneticPr fontId="2" type="noConversion"/>
  <pageMargins left="0.78740157480314965" right="0.19685039370078741" top="0.39370078740157483" bottom="0.39370078740157483" header="0" footer="0"/>
  <pageSetup paperSize="9" scale="7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361950</xdr:colOff>
                <xdr:row>2</xdr:row>
                <xdr:rowOff>76200</xdr:rowOff>
              </from>
              <to>
                <xdr:col>2</xdr:col>
                <xdr:colOff>47625</xdr:colOff>
                <xdr:row>2</xdr:row>
                <xdr:rowOff>695325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showZeros="0" topLeftCell="A30" zoomScale="130" zoomScaleNormal="130" zoomScaleSheetLayoutView="100" workbookViewId="0">
      <selection activeCell="A13" sqref="A13:H33"/>
    </sheetView>
  </sheetViews>
  <sheetFormatPr defaultRowHeight="12.75" x14ac:dyDescent="0.2"/>
  <cols>
    <col min="1" max="1" width="5.42578125" bestFit="1" customWidth="1"/>
    <col min="2" max="2" width="10.7109375" bestFit="1" customWidth="1"/>
    <col min="3" max="3" width="62.85546875" customWidth="1"/>
    <col min="4" max="4" width="7" customWidth="1"/>
    <col min="5" max="5" width="10.28515625" customWidth="1"/>
    <col min="6" max="6" width="9.5703125" customWidth="1"/>
    <col min="7" max="7" width="10.28515625" customWidth="1"/>
    <col min="8" max="8" width="12.28515625" customWidth="1"/>
    <col min="9" max="9" width="10.42578125" bestFit="1" customWidth="1"/>
    <col min="10" max="10" width="12.85546875" customWidth="1"/>
  </cols>
  <sheetData>
    <row r="1" spans="1:9" ht="22.5" customHeight="1" thickBot="1" x14ac:dyDescent="0.25">
      <c r="A1" s="144"/>
      <c r="B1" s="144"/>
      <c r="C1" s="143"/>
      <c r="D1" s="143"/>
      <c r="E1" s="143"/>
      <c r="F1" s="143"/>
      <c r="G1" s="143"/>
      <c r="H1" s="143"/>
    </row>
    <row r="2" spans="1:9" ht="16.5" thickBot="1" x14ac:dyDescent="0.3">
      <c r="A2" s="151" t="s">
        <v>65</v>
      </c>
      <c r="B2" s="152"/>
      <c r="C2" s="152"/>
      <c r="D2" s="152"/>
      <c r="E2" s="152"/>
      <c r="F2" s="152"/>
      <c r="G2" s="152"/>
      <c r="H2" s="153"/>
    </row>
    <row r="3" spans="1:9" ht="3.75" customHeight="1" thickBot="1" x14ac:dyDescent="0.25">
      <c r="A3" s="142"/>
      <c r="B3" s="142"/>
      <c r="C3" s="142"/>
      <c r="D3" s="142"/>
      <c r="E3" s="142"/>
      <c r="F3" s="142"/>
      <c r="G3" s="142"/>
      <c r="H3" s="142"/>
    </row>
    <row r="4" spans="1:9" ht="20.100000000000001" customHeight="1" thickBot="1" x14ac:dyDescent="0.25">
      <c r="A4" s="145" t="s">
        <v>59</v>
      </c>
      <c r="B4" s="146"/>
      <c r="C4" s="146"/>
      <c r="D4" s="146"/>
      <c r="E4" s="146"/>
      <c r="F4" s="146"/>
      <c r="G4" s="146"/>
      <c r="H4" s="147"/>
    </row>
    <row r="5" spans="1:9" ht="3.75" customHeight="1" thickBot="1" x14ac:dyDescent="0.25">
      <c r="A5" s="11"/>
      <c r="B5" s="11"/>
      <c r="C5" s="11"/>
      <c r="D5" s="11"/>
      <c r="E5" s="11"/>
      <c r="F5" s="11"/>
      <c r="G5" s="11"/>
      <c r="H5" s="11"/>
    </row>
    <row r="6" spans="1:9" s="17" customFormat="1" ht="20.100000000000001" customHeight="1" x14ac:dyDescent="0.2">
      <c r="A6" s="154" t="s">
        <v>52</v>
      </c>
      <c r="B6" s="155"/>
      <c r="C6" s="155"/>
      <c r="D6" s="155"/>
      <c r="E6" s="156"/>
      <c r="F6" s="148" t="s">
        <v>53</v>
      </c>
      <c r="G6" s="149"/>
      <c r="H6" s="150"/>
    </row>
    <row r="7" spans="1:9" s="17" customFormat="1" ht="20.100000000000001" customHeight="1" x14ac:dyDescent="0.2">
      <c r="A7" s="129" t="s">
        <v>64</v>
      </c>
      <c r="B7" s="130"/>
      <c r="C7" s="130"/>
      <c r="D7" s="130"/>
      <c r="E7" s="131"/>
      <c r="F7" s="139" t="s">
        <v>54</v>
      </c>
      <c r="G7" s="140"/>
      <c r="H7" s="141"/>
    </row>
    <row r="8" spans="1:9" s="17" customFormat="1" ht="20.100000000000001" customHeight="1" x14ac:dyDescent="0.2">
      <c r="A8" s="126" t="s">
        <v>55</v>
      </c>
      <c r="B8" s="127"/>
      <c r="C8" s="127"/>
      <c r="D8" s="128"/>
      <c r="E8" s="132" t="s">
        <v>9</v>
      </c>
      <c r="F8" s="133"/>
      <c r="G8" s="133"/>
      <c r="H8" s="134"/>
    </row>
    <row r="9" spans="1:9" s="17" customFormat="1" ht="20.100000000000001" customHeight="1" x14ac:dyDescent="0.2">
      <c r="A9" s="126" t="s">
        <v>50</v>
      </c>
      <c r="B9" s="127"/>
      <c r="C9" s="127"/>
      <c r="D9" s="128"/>
      <c r="E9" s="137" t="s">
        <v>6</v>
      </c>
      <c r="F9" s="135" t="s">
        <v>4</v>
      </c>
      <c r="G9" s="10" t="s">
        <v>32</v>
      </c>
      <c r="H9" s="7" t="s">
        <v>5</v>
      </c>
    </row>
    <row r="10" spans="1:9" s="17" customFormat="1" ht="20.100000000000001" customHeight="1" thickBot="1" x14ac:dyDescent="0.25">
      <c r="A10" s="123" t="s">
        <v>51</v>
      </c>
      <c r="B10" s="124"/>
      <c r="C10" s="124"/>
      <c r="D10" s="125"/>
      <c r="E10" s="138"/>
      <c r="F10" s="136"/>
      <c r="G10" s="12" t="s">
        <v>7</v>
      </c>
      <c r="H10" s="18">
        <v>0.3</v>
      </c>
    </row>
    <row r="11" spans="1:9" s="17" customFormat="1" ht="3.75" customHeight="1" thickBot="1" x14ac:dyDescent="0.25">
      <c r="A11" s="118"/>
      <c r="B11" s="118"/>
      <c r="C11" s="118"/>
      <c r="D11" s="118"/>
      <c r="E11" s="118"/>
      <c r="F11" s="118"/>
      <c r="G11" s="118"/>
      <c r="H11" s="118"/>
    </row>
    <row r="12" spans="1:9" s="17" customFormat="1" ht="39" thickBot="1" x14ac:dyDescent="0.25">
      <c r="A12" s="2" t="s">
        <v>0</v>
      </c>
      <c r="B12" s="3" t="s">
        <v>3</v>
      </c>
      <c r="C12" s="3" t="s">
        <v>1</v>
      </c>
      <c r="D12" s="3" t="s">
        <v>34</v>
      </c>
      <c r="E12" s="3" t="s">
        <v>35</v>
      </c>
      <c r="F12" s="4" t="s">
        <v>10</v>
      </c>
      <c r="G12" s="4" t="s">
        <v>11</v>
      </c>
      <c r="H12" s="5" t="s">
        <v>8</v>
      </c>
    </row>
    <row r="13" spans="1:9" s="17" customFormat="1" ht="18" customHeight="1" x14ac:dyDescent="0.2">
      <c r="A13" s="29">
        <v>1</v>
      </c>
      <c r="B13" s="30" t="s">
        <v>13</v>
      </c>
      <c r="C13" s="31" t="s">
        <v>14</v>
      </c>
      <c r="D13" s="32"/>
      <c r="E13" s="33"/>
      <c r="F13" s="33"/>
      <c r="G13" s="33"/>
      <c r="H13" s="34"/>
    </row>
    <row r="14" spans="1:9" s="47" customFormat="1" ht="18" customHeight="1" x14ac:dyDescent="0.2">
      <c r="A14" s="24" t="s">
        <v>12</v>
      </c>
      <c r="B14" s="35" t="s">
        <v>66</v>
      </c>
      <c r="C14" s="26" t="s">
        <v>23</v>
      </c>
      <c r="D14" s="27" t="s">
        <v>26</v>
      </c>
      <c r="E14" s="28">
        <v>1</v>
      </c>
      <c r="F14" s="28">
        <v>674.07</v>
      </c>
      <c r="G14" s="28">
        <f t="shared" ref="G14:G16" si="0">F14+(F14*$H$10)</f>
        <v>876.29100000000005</v>
      </c>
      <c r="H14" s="46">
        <f>SUM(G14*E14)</f>
        <v>876.29100000000005</v>
      </c>
    </row>
    <row r="15" spans="1:9" s="17" customFormat="1" ht="18" customHeight="1" x14ac:dyDescent="0.2">
      <c r="A15" s="36">
        <v>2</v>
      </c>
      <c r="B15" s="37" t="s">
        <v>15</v>
      </c>
      <c r="C15" s="38" t="s">
        <v>16</v>
      </c>
      <c r="D15" s="27"/>
      <c r="E15" s="28"/>
      <c r="F15" s="28"/>
      <c r="G15" s="28">
        <f t="shared" si="0"/>
        <v>0</v>
      </c>
      <c r="H15" s="46">
        <f t="shared" ref="H15:H42" si="1">SUM(G15*E15)</f>
        <v>0</v>
      </c>
    </row>
    <row r="16" spans="1:9" s="17" customFormat="1" ht="27" customHeight="1" x14ac:dyDescent="0.2">
      <c r="A16" s="24"/>
      <c r="B16" s="25"/>
      <c r="C16" s="38" t="s">
        <v>48</v>
      </c>
      <c r="D16" s="25"/>
      <c r="E16" s="28"/>
      <c r="F16" s="28"/>
      <c r="G16" s="28">
        <f t="shared" si="0"/>
        <v>0</v>
      </c>
      <c r="H16" s="46">
        <f t="shared" si="1"/>
        <v>0</v>
      </c>
      <c r="I16" s="19"/>
    </row>
    <row r="17" spans="1:9" s="48" customFormat="1" x14ac:dyDescent="0.2">
      <c r="A17" s="24" t="s">
        <v>60</v>
      </c>
      <c r="B17" s="35" t="s">
        <v>67</v>
      </c>
      <c r="C17" s="26" t="s">
        <v>49</v>
      </c>
      <c r="D17" s="27" t="s">
        <v>27</v>
      </c>
      <c r="E17" s="28">
        <v>15619.44</v>
      </c>
      <c r="F17" s="28">
        <v>0.28000000000000003</v>
      </c>
      <c r="G17" s="28">
        <f t="shared" ref="G17" si="2">F17+(F17*$H$10)</f>
        <v>0.36400000000000005</v>
      </c>
      <c r="H17" s="46">
        <f t="shared" si="1"/>
        <v>5685.4761600000011</v>
      </c>
      <c r="I17" s="51"/>
    </row>
    <row r="18" spans="1:9" s="49" customFormat="1" x14ac:dyDescent="0.2">
      <c r="A18" s="24" t="s">
        <v>61</v>
      </c>
      <c r="B18" s="25" t="s">
        <v>68</v>
      </c>
      <c r="C18" s="26" t="s">
        <v>43</v>
      </c>
      <c r="D18" s="27"/>
      <c r="E18" s="28"/>
      <c r="F18" s="28"/>
      <c r="G18" s="28"/>
      <c r="H18" s="46">
        <f t="shared" si="1"/>
        <v>0</v>
      </c>
      <c r="I18" s="50"/>
    </row>
    <row r="19" spans="1:9" s="49" customFormat="1" x14ac:dyDescent="0.2">
      <c r="A19" s="24"/>
      <c r="B19" s="25"/>
      <c r="C19" s="26" t="s">
        <v>24</v>
      </c>
      <c r="D19" s="27" t="s">
        <v>27</v>
      </c>
      <c r="E19" s="28">
        <v>15619.44</v>
      </c>
      <c r="F19" s="28">
        <v>0.72</v>
      </c>
      <c r="G19" s="28">
        <f>F19+(F19*$H$10)</f>
        <v>0.93599999999999994</v>
      </c>
      <c r="H19" s="46">
        <f t="shared" si="1"/>
        <v>14619.795839999999</v>
      </c>
      <c r="I19" s="50"/>
    </row>
    <row r="20" spans="1:9" s="49" customFormat="1" x14ac:dyDescent="0.2">
      <c r="A20" s="24" t="s">
        <v>62</v>
      </c>
      <c r="B20" s="25" t="s">
        <v>69</v>
      </c>
      <c r="C20" s="26" t="s">
        <v>46</v>
      </c>
      <c r="D20" s="27"/>
      <c r="E20" s="28"/>
      <c r="F20" s="28"/>
      <c r="G20" s="28"/>
      <c r="H20" s="46">
        <f t="shared" si="1"/>
        <v>0</v>
      </c>
      <c r="I20" s="50"/>
    </row>
    <row r="21" spans="1:9" s="49" customFormat="1" x14ac:dyDescent="0.2">
      <c r="A21" s="24"/>
      <c r="B21" s="25"/>
      <c r="C21" s="26" t="s">
        <v>44</v>
      </c>
      <c r="D21" s="25" t="s">
        <v>28</v>
      </c>
      <c r="E21" s="28">
        <v>780.97</v>
      </c>
      <c r="F21" s="28">
        <v>357.65</v>
      </c>
      <c r="G21" s="28">
        <f t="shared" ref="G21:G22" si="3">F21+(F21*$H$10)</f>
        <v>464.94499999999994</v>
      </c>
      <c r="H21" s="46">
        <f t="shared" si="1"/>
        <v>363108.09664999996</v>
      </c>
      <c r="I21" s="50"/>
    </row>
    <row r="22" spans="1:9" s="49" customFormat="1" ht="22.5" x14ac:dyDescent="0.2">
      <c r="A22" s="24" t="s">
        <v>63</v>
      </c>
      <c r="B22" s="25" t="s">
        <v>70</v>
      </c>
      <c r="C22" s="26" t="s">
        <v>47</v>
      </c>
      <c r="D22" s="25" t="s">
        <v>31</v>
      </c>
      <c r="E22" s="28">
        <v>66382.45</v>
      </c>
      <c r="F22" s="28">
        <v>0.56000000000000005</v>
      </c>
      <c r="G22" s="28">
        <f t="shared" si="3"/>
        <v>0.72800000000000009</v>
      </c>
      <c r="H22" s="46">
        <f t="shared" si="1"/>
        <v>48326.423600000002</v>
      </c>
      <c r="I22" s="50"/>
    </row>
    <row r="23" spans="1:9" s="17" customFormat="1" ht="18" customHeight="1" x14ac:dyDescent="0.2">
      <c r="A23" s="24"/>
      <c r="B23" s="35"/>
      <c r="C23" s="26"/>
      <c r="D23" s="27"/>
      <c r="E23" s="28"/>
      <c r="F23" s="28"/>
      <c r="G23" s="28">
        <f t="shared" ref="G23:G41" si="4">F23+(F23*$H$10)</f>
        <v>0</v>
      </c>
      <c r="H23" s="46">
        <f t="shared" si="1"/>
        <v>0</v>
      </c>
    </row>
    <row r="24" spans="1:9" s="17" customFormat="1" ht="18" customHeight="1" x14ac:dyDescent="0.2">
      <c r="A24" s="36">
        <v>3</v>
      </c>
      <c r="B24" s="37" t="s">
        <v>17</v>
      </c>
      <c r="C24" s="38" t="s">
        <v>18</v>
      </c>
      <c r="D24" s="27"/>
      <c r="E24" s="28"/>
      <c r="F24" s="28"/>
      <c r="G24" s="28">
        <f t="shared" si="4"/>
        <v>0</v>
      </c>
      <c r="H24" s="46">
        <f t="shared" si="1"/>
        <v>0</v>
      </c>
    </row>
    <row r="25" spans="1:9" s="47" customFormat="1" ht="18" customHeight="1" x14ac:dyDescent="0.2">
      <c r="A25" s="24" t="s">
        <v>19</v>
      </c>
      <c r="B25" s="25" t="s">
        <v>71</v>
      </c>
      <c r="C25" s="26" t="s">
        <v>73</v>
      </c>
      <c r="D25" s="27" t="s">
        <v>29</v>
      </c>
      <c r="E25" s="28">
        <v>2849.73</v>
      </c>
      <c r="F25" s="28">
        <v>12.27</v>
      </c>
      <c r="G25" s="28">
        <f t="shared" si="4"/>
        <v>15.950999999999999</v>
      </c>
      <c r="H25" s="46">
        <f t="shared" si="1"/>
        <v>45456.043229999996</v>
      </c>
    </row>
    <row r="26" spans="1:9" s="17" customFormat="1" ht="18" customHeight="1" x14ac:dyDescent="0.2">
      <c r="A26" s="24"/>
      <c r="B26" s="35"/>
      <c r="C26" s="26"/>
      <c r="D26" s="27"/>
      <c r="E26" s="28"/>
      <c r="F26" s="28"/>
      <c r="G26" s="28">
        <f t="shared" si="4"/>
        <v>0</v>
      </c>
      <c r="H26" s="46">
        <f>SUM(G26*E26)</f>
        <v>0</v>
      </c>
    </row>
    <row r="27" spans="1:9" s="17" customFormat="1" ht="18" customHeight="1" x14ac:dyDescent="0.2">
      <c r="A27" s="36">
        <v>4</v>
      </c>
      <c r="B27" s="37" t="s">
        <v>20</v>
      </c>
      <c r="C27" s="38" t="s">
        <v>21</v>
      </c>
      <c r="D27" s="27"/>
      <c r="E27" s="28"/>
      <c r="F27" s="28"/>
      <c r="G27" s="28">
        <f t="shared" si="4"/>
        <v>0</v>
      </c>
      <c r="H27" s="46">
        <f t="shared" si="1"/>
        <v>0</v>
      </c>
    </row>
    <row r="28" spans="1:9" s="49" customFormat="1" ht="18" customHeight="1" x14ac:dyDescent="0.2">
      <c r="A28" s="24" t="s">
        <v>45</v>
      </c>
      <c r="B28" s="25" t="s">
        <v>72</v>
      </c>
      <c r="C28" s="26" t="s">
        <v>25</v>
      </c>
      <c r="D28" s="27" t="s">
        <v>30</v>
      </c>
      <c r="E28" s="28">
        <v>74</v>
      </c>
      <c r="F28" s="28">
        <v>175.14</v>
      </c>
      <c r="G28" s="28">
        <f t="shared" si="4"/>
        <v>227.68199999999999</v>
      </c>
      <c r="H28" s="46">
        <f t="shared" si="1"/>
        <v>16848.468000000001</v>
      </c>
    </row>
    <row r="29" spans="1:9" s="17" customFormat="1" ht="18" customHeight="1" x14ac:dyDescent="0.2">
      <c r="A29" s="36">
        <v>5</v>
      </c>
      <c r="B29" s="39" t="s">
        <v>20</v>
      </c>
      <c r="C29" s="38" t="s">
        <v>37</v>
      </c>
      <c r="D29" s="27"/>
      <c r="E29" s="28"/>
      <c r="F29" s="28"/>
      <c r="G29" s="28"/>
      <c r="H29" s="46">
        <f t="shared" si="1"/>
        <v>0</v>
      </c>
    </row>
    <row r="30" spans="1:9" s="49" customFormat="1" ht="18" customHeight="1" x14ac:dyDescent="0.2">
      <c r="A30" s="24" t="s">
        <v>40</v>
      </c>
      <c r="B30" s="25" t="s">
        <v>74</v>
      </c>
      <c r="C30" s="26" t="s">
        <v>38</v>
      </c>
      <c r="D30" s="27" t="s">
        <v>30</v>
      </c>
      <c r="E30" s="28">
        <v>74</v>
      </c>
      <c r="F30" s="28">
        <v>180</v>
      </c>
      <c r="G30" s="28">
        <f>F30+(F30*$H$10)</f>
        <v>234</v>
      </c>
      <c r="H30" s="46">
        <f t="shared" si="1"/>
        <v>17316</v>
      </c>
    </row>
    <row r="31" spans="1:9" s="49" customFormat="1" ht="18" customHeight="1" x14ac:dyDescent="0.2">
      <c r="A31" s="24" t="s">
        <v>41</v>
      </c>
      <c r="B31" s="25" t="s">
        <v>74</v>
      </c>
      <c r="C31" s="26" t="s">
        <v>39</v>
      </c>
      <c r="D31" s="27" t="s">
        <v>27</v>
      </c>
      <c r="E31" s="28">
        <v>555.6</v>
      </c>
      <c r="F31" s="28">
        <v>18.5</v>
      </c>
      <c r="G31" s="28">
        <f>F31+(F31*$H$10)</f>
        <v>24.05</v>
      </c>
      <c r="H31" s="46">
        <f t="shared" si="1"/>
        <v>13362.18</v>
      </c>
    </row>
    <row r="32" spans="1:9" s="49" customFormat="1" ht="18" customHeight="1" x14ac:dyDescent="0.2">
      <c r="A32" s="24" t="s">
        <v>42</v>
      </c>
      <c r="B32" s="25" t="s">
        <v>74</v>
      </c>
      <c r="C32" s="26" t="s">
        <v>36</v>
      </c>
      <c r="D32" s="27" t="s">
        <v>30</v>
      </c>
      <c r="E32" s="28">
        <v>37</v>
      </c>
      <c r="F32" s="28">
        <v>60.6999</v>
      </c>
      <c r="G32" s="28">
        <f>F32+(F32*$H$10)</f>
        <v>78.909869999999998</v>
      </c>
      <c r="H32" s="46">
        <f t="shared" si="1"/>
        <v>2919.6651899999997</v>
      </c>
    </row>
    <row r="33" spans="1:9" s="17" customFormat="1" ht="18" customHeight="1" x14ac:dyDescent="0.2">
      <c r="A33" s="24"/>
      <c r="B33" s="35"/>
      <c r="C33" s="26"/>
      <c r="D33" s="27"/>
      <c r="E33" s="28"/>
      <c r="F33" s="28"/>
      <c r="G33" s="28">
        <f t="shared" si="4"/>
        <v>0</v>
      </c>
      <c r="H33" s="46">
        <f t="shared" si="1"/>
        <v>0</v>
      </c>
    </row>
    <row r="34" spans="1:9" s="17" customFormat="1" ht="18" customHeight="1" x14ac:dyDescent="0.2">
      <c r="A34" s="24"/>
      <c r="B34" s="35"/>
      <c r="C34" s="26"/>
      <c r="D34" s="27"/>
      <c r="E34" s="28"/>
      <c r="F34" s="28"/>
      <c r="G34" s="28"/>
      <c r="H34" s="46"/>
    </row>
    <row r="35" spans="1:9" s="17" customFormat="1" ht="18" customHeight="1" x14ac:dyDescent="0.2">
      <c r="A35" s="24"/>
      <c r="B35" s="35"/>
      <c r="C35" s="26"/>
      <c r="D35" s="27"/>
      <c r="E35" s="28"/>
      <c r="F35" s="28"/>
      <c r="G35" s="28"/>
      <c r="H35" s="46"/>
    </row>
    <row r="36" spans="1:9" s="17" customFormat="1" ht="18" customHeight="1" x14ac:dyDescent="0.2">
      <c r="A36" s="24"/>
      <c r="B36" s="35"/>
      <c r="C36" s="26"/>
      <c r="D36" s="27"/>
      <c r="E36" s="28"/>
      <c r="F36" s="28"/>
      <c r="G36" s="28"/>
      <c r="H36" s="46"/>
    </row>
    <row r="37" spans="1:9" s="17" customFormat="1" ht="18" customHeight="1" x14ac:dyDescent="0.2">
      <c r="A37" s="24"/>
      <c r="B37" s="35"/>
      <c r="C37" s="26"/>
      <c r="D37" s="27"/>
      <c r="E37" s="28"/>
      <c r="F37" s="28"/>
      <c r="G37" s="28"/>
      <c r="H37" s="46"/>
    </row>
    <row r="38" spans="1:9" s="17" customFormat="1" ht="18" customHeight="1" x14ac:dyDescent="0.2">
      <c r="A38" s="24"/>
      <c r="B38" s="35"/>
      <c r="C38" s="26"/>
      <c r="D38" s="27"/>
      <c r="E38" s="28"/>
      <c r="F38" s="28"/>
      <c r="G38" s="28"/>
      <c r="H38" s="46"/>
    </row>
    <row r="39" spans="1:9" s="17" customFormat="1" ht="18" customHeight="1" x14ac:dyDescent="0.2">
      <c r="A39" s="24"/>
      <c r="B39" s="35"/>
      <c r="C39" s="26"/>
      <c r="D39" s="27"/>
      <c r="E39" s="28"/>
      <c r="F39" s="28"/>
      <c r="G39" s="28"/>
      <c r="H39" s="46"/>
    </row>
    <row r="40" spans="1:9" s="17" customFormat="1" ht="18" customHeight="1" x14ac:dyDescent="0.2">
      <c r="A40" s="24"/>
      <c r="B40" s="35"/>
      <c r="C40" s="26"/>
      <c r="D40" s="27"/>
      <c r="E40" s="28"/>
      <c r="F40" s="28"/>
      <c r="G40" s="28"/>
      <c r="H40" s="46"/>
    </row>
    <row r="41" spans="1:9" s="17" customFormat="1" ht="18" customHeight="1" x14ac:dyDescent="0.2">
      <c r="A41" s="24"/>
      <c r="B41" s="35"/>
      <c r="C41" s="26"/>
      <c r="D41" s="40"/>
      <c r="E41" s="28"/>
      <c r="F41" s="28"/>
      <c r="G41" s="28">
        <f t="shared" si="4"/>
        <v>0</v>
      </c>
      <c r="H41" s="46">
        <f t="shared" si="1"/>
        <v>0</v>
      </c>
    </row>
    <row r="42" spans="1:9" s="17" customFormat="1" ht="18" customHeight="1" thickBot="1" x14ac:dyDescent="0.25">
      <c r="A42" s="41"/>
      <c r="B42" s="42"/>
      <c r="C42" s="43"/>
      <c r="D42" s="44"/>
      <c r="E42" s="45"/>
      <c r="F42" s="45"/>
      <c r="G42" s="45">
        <f>F42*$H$10</f>
        <v>0</v>
      </c>
      <c r="H42" s="46">
        <f t="shared" si="1"/>
        <v>0</v>
      </c>
    </row>
    <row r="43" spans="1:9" ht="18" customHeight="1" thickBot="1" x14ac:dyDescent="0.25">
      <c r="A43" s="121" t="s">
        <v>22</v>
      </c>
      <c r="B43" s="122"/>
      <c r="C43" s="122"/>
      <c r="D43" s="122"/>
      <c r="E43" s="122"/>
      <c r="F43" s="122"/>
      <c r="G43" s="122"/>
      <c r="H43" s="20">
        <f>SUM(H14:H42)</f>
        <v>528518.43966999999</v>
      </c>
      <c r="I43" s="22"/>
    </row>
    <row r="44" spans="1:9" ht="14.25" customHeight="1" x14ac:dyDescent="0.2">
      <c r="A44" s="14"/>
      <c r="B44" s="14"/>
      <c r="C44" s="14"/>
      <c r="D44" s="14"/>
      <c r="E44" s="14"/>
      <c r="F44" s="14"/>
      <c r="G44" s="14"/>
      <c r="H44" s="15"/>
    </row>
    <row r="45" spans="1:9" ht="11.25" customHeight="1" x14ac:dyDescent="0.2">
      <c r="A45" s="1"/>
      <c r="B45" s="1"/>
      <c r="C45" s="1"/>
      <c r="D45" s="1"/>
      <c r="E45" s="1"/>
      <c r="F45" s="1"/>
      <c r="G45" s="1"/>
      <c r="H45" s="21"/>
    </row>
    <row r="46" spans="1:9" ht="11.25" customHeight="1" x14ac:dyDescent="0.2">
      <c r="A46" s="1"/>
      <c r="B46" s="120" t="s">
        <v>33</v>
      </c>
      <c r="C46" s="120"/>
      <c r="D46" s="1"/>
      <c r="E46" s="119"/>
      <c r="F46" s="119"/>
      <c r="G46" s="8"/>
      <c r="H46" s="1"/>
    </row>
    <row r="47" spans="1:9" x14ac:dyDescent="0.2">
      <c r="A47" s="6"/>
      <c r="B47" s="102" t="s">
        <v>58</v>
      </c>
      <c r="C47" s="102"/>
      <c r="D47" s="6"/>
      <c r="E47" s="115"/>
      <c r="F47" s="115"/>
      <c r="G47" s="9"/>
      <c r="H47" s="16"/>
    </row>
    <row r="48" spans="1:9" x14ac:dyDescent="0.2">
      <c r="H48" s="23"/>
    </row>
    <row r="50" spans="1:10" ht="11.25" customHeight="1" x14ac:dyDescent="0.2">
      <c r="A50" s="1"/>
      <c r="B50" s="100" t="s">
        <v>56</v>
      </c>
      <c r="C50" s="120"/>
      <c r="D50" s="1"/>
      <c r="E50" s="119"/>
      <c r="F50" s="119"/>
      <c r="G50" s="8"/>
      <c r="H50" s="1"/>
    </row>
    <row r="51" spans="1:10" x14ac:dyDescent="0.2">
      <c r="A51" s="6"/>
      <c r="B51" s="102" t="s">
        <v>57</v>
      </c>
      <c r="C51" s="102"/>
      <c r="D51" s="6"/>
      <c r="E51" s="115"/>
      <c r="F51" s="115"/>
      <c r="G51" s="9"/>
      <c r="H51" s="6"/>
    </row>
    <row r="52" spans="1:10" ht="12" customHeight="1" x14ac:dyDescent="0.2">
      <c r="J52" s="23"/>
    </row>
    <row r="53" spans="1:10" ht="11.25" customHeight="1" x14ac:dyDescent="0.2"/>
    <row r="54" spans="1:10" ht="12" customHeight="1" x14ac:dyDescent="0.2"/>
    <row r="55" spans="1:10" ht="18" customHeight="1" x14ac:dyDescent="0.2"/>
    <row r="56" spans="1:10" ht="9.75" customHeight="1" x14ac:dyDescent="0.2"/>
    <row r="57" spans="1:10" ht="1.5" customHeight="1" x14ac:dyDescent="0.2"/>
  </sheetData>
  <mergeCells count="25">
    <mergeCell ref="A3:H3"/>
    <mergeCell ref="C1:H1"/>
    <mergeCell ref="A1:B1"/>
    <mergeCell ref="A8:D8"/>
    <mergeCell ref="A4:H4"/>
    <mergeCell ref="F6:H6"/>
    <mergeCell ref="A2:H2"/>
    <mergeCell ref="A6:E6"/>
    <mergeCell ref="A10:D10"/>
    <mergeCell ref="A9:D9"/>
    <mergeCell ref="A7:E7"/>
    <mergeCell ref="E8:H8"/>
    <mergeCell ref="F9:F10"/>
    <mergeCell ref="E9:E10"/>
    <mergeCell ref="F7:H7"/>
    <mergeCell ref="A11:H11"/>
    <mergeCell ref="E50:F50"/>
    <mergeCell ref="B51:C51"/>
    <mergeCell ref="E51:F51"/>
    <mergeCell ref="B50:C50"/>
    <mergeCell ref="A43:G43"/>
    <mergeCell ref="B47:C47"/>
    <mergeCell ref="E47:F47"/>
    <mergeCell ref="E46:F46"/>
    <mergeCell ref="B46:C46"/>
  </mergeCells>
  <phoneticPr fontId="2" type="noConversion"/>
  <pageMargins left="0.41" right="0.19685039370078741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Orcamentaria</vt:lpstr>
      <vt:lpstr>Modelo Planilha Orcamentaria</vt:lpstr>
      <vt:lpstr>'Modelo Planilha Orcamentaria'!Area_de_impressao</vt:lpstr>
      <vt:lpstr>'Planilha Orcamentaria'!Area_de_impressao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Rylder</cp:lastModifiedBy>
  <cp:lastPrinted>2023-10-20T14:14:43Z</cp:lastPrinted>
  <dcterms:created xsi:type="dcterms:W3CDTF">2006-09-22T13:55:22Z</dcterms:created>
  <dcterms:modified xsi:type="dcterms:W3CDTF">2023-10-20T17:36:04Z</dcterms:modified>
</cp:coreProperties>
</file>